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 SEMOSPT" sheetId="1" r:id="rId1"/>
  </sheets>
  <definedNames>
    <definedName name="_xlnm.Print_Area" localSheetId="0">'Planilha SEMOSPT'!$A$1:$O$28</definedName>
    <definedName name="Excel_BuiltIn_Print_Area" localSheetId="0">'Planilha SEMOSPT'!$A$1:$P$45</definedName>
  </definedNames>
  <calcPr fullCalcOnLoad="1"/>
</workbook>
</file>

<file path=xl/sharedStrings.xml><?xml version="1.0" encoding="utf-8"?>
<sst xmlns="http://schemas.openxmlformats.org/spreadsheetml/2006/main" count="43" uniqueCount="38">
  <si>
    <t>MUNICÍPIO DE CASIMIRO DE ABREU</t>
  </si>
  <si>
    <r>
      <rPr>
        <b/>
        <sz val="12"/>
        <rFont val="Stylus BT"/>
        <family val="2"/>
      </rPr>
      <t>ORGÃO</t>
    </r>
    <r>
      <rPr>
        <sz val="12"/>
        <rFont val="Stylus BT"/>
        <family val="2"/>
      </rPr>
      <t xml:space="preserve">: SECRETARIA MUNICIPAL DE OBRAS, SERVIÇOS PÚBLICOS E TRANSPORTE - SEMOSPT </t>
    </r>
  </si>
  <si>
    <t>CRONOGRAMA DE EXECUÇÃO DO CONTRATO</t>
  </si>
  <si>
    <r>
      <rPr>
        <b/>
        <sz val="12"/>
        <rFont val="Stylus BT"/>
        <family val="2"/>
      </rPr>
      <t>OBRA</t>
    </r>
    <r>
      <rPr>
        <sz val="12"/>
        <rFont val="Stylus BT"/>
        <family val="2"/>
      </rPr>
      <t>: COMPLEMENTAÇÃO DA OBRA DE CONSTRUÇÃO DE COBERTURA DE QUADRA POLIESPORTIVA NA ESCOLA MUNICIPAL PASTOR ABEL DE SOUZA LYRIO</t>
    </r>
  </si>
  <si>
    <r>
      <rPr>
        <b/>
        <sz val="12"/>
        <rFont val="Stylus BT"/>
        <family val="2"/>
      </rPr>
      <t xml:space="preserve">LOCAL DA OBRA: </t>
    </r>
    <r>
      <rPr>
        <sz val="12"/>
        <rFont val="Stylus BT"/>
        <family val="2"/>
      </rPr>
      <t>LOTEAMENTO PEIXE DOURADO II, BARRA DE SÃO JOÃO, 2º DISTRITO DE CASIMIRO DE ABREU - RJ</t>
    </r>
  </si>
  <si>
    <t>ETAPAS DE EXECUÇÃO E CONCLUSÃO - FÍSICO/FINANCEIRO</t>
  </si>
  <si>
    <t>Item</t>
  </si>
  <si>
    <t>Discriminação</t>
  </si>
  <si>
    <t>SUB-TOTAIS</t>
  </si>
  <si>
    <t>%</t>
  </si>
  <si>
    <t>1ª MED.</t>
  </si>
  <si>
    <t>2ª MED.</t>
  </si>
  <si>
    <t>3ª MED.</t>
  </si>
  <si>
    <t>4ª MED.</t>
  </si>
  <si>
    <t>5ª MED.</t>
  </si>
  <si>
    <t>30 DIAS</t>
  </si>
  <si>
    <t>60 DIAS</t>
  </si>
  <si>
    <t>90 DIAS</t>
  </si>
  <si>
    <t>120 DIAS</t>
  </si>
  <si>
    <t>150 DIAS</t>
  </si>
  <si>
    <t>01.0</t>
  </si>
  <si>
    <t>SERVIÇOS PRELIMINARES</t>
  </si>
  <si>
    <t>02.0</t>
  </si>
  <si>
    <t>MOVIMENTO DE TERRA</t>
  </si>
  <si>
    <t>03.0</t>
  </si>
  <si>
    <t>FUNDAÇÃO</t>
  </si>
  <si>
    <t>04.0</t>
  </si>
  <si>
    <t>ESTRUTURA METÁLICA E COBERTURA</t>
  </si>
  <si>
    <t>05.0</t>
  </si>
  <si>
    <t>DRENAGEM PLUVIAL</t>
  </si>
  <si>
    <t>06.0</t>
  </si>
  <si>
    <t>INSTAL. ELÉTRICAS 127/220V</t>
  </si>
  <si>
    <t>07.0</t>
  </si>
  <si>
    <t>SERVIÇOS DIVERSOS</t>
  </si>
  <si>
    <t>08.0</t>
  </si>
  <si>
    <t>SERVIÇOS NÃO PACTUADOS FNDE</t>
  </si>
  <si>
    <t>TOTAL(R$)</t>
  </si>
  <si>
    <t>TOTAL ACUMULADO(R$)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</si>
</sst>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</numFmts>
  <fonts count="42">
    <font>
      <sz val="10"/>
      <name val="Arial"/>
      <family val="0"/>
    </font>
    <font>
      <sz val="10"/>
      <name val="Stylus BT"/>
      <family val="2"/>
    </font>
    <font>
      <b/>
      <sz val="18"/>
      <name val="Stylus BT"/>
      <family val="2"/>
    </font>
    <font>
      <sz val="8"/>
      <name val="Stylus BT"/>
      <family val="2"/>
    </font>
    <font>
      <b/>
      <sz val="12"/>
      <name val="Stylus BT"/>
      <family val="2"/>
    </font>
    <font>
      <sz val="12"/>
      <name val="Stylus BT"/>
      <family val="2"/>
    </font>
    <font>
      <sz val="11"/>
      <name val="Stylus BT"/>
      <family val="2"/>
    </font>
    <font>
      <sz val="9"/>
      <name val="Stylus B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40" fontId="7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>
      <alignment wrapText="1"/>
    </xf>
    <xf numFmtId="164" fontId="7" fillId="33" borderId="21" xfId="0" applyNumberFormat="1" applyFont="1" applyFill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/>
    </xf>
    <xf numFmtId="164" fontId="0" fillId="0" borderId="0" xfId="0" applyNumberFormat="1" applyAlignment="1">
      <alignment/>
    </xf>
    <xf numFmtId="40" fontId="7" fillId="0" borderId="21" xfId="0" applyNumberFormat="1" applyFont="1" applyBorder="1" applyAlignment="1">
      <alignment horizontal="center" vertical="center"/>
    </xf>
    <xf numFmtId="164" fontId="7" fillId="34" borderId="21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104775</xdr:colOff>
      <xdr:row>0</xdr:row>
      <xdr:rowOff>1047750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65" zoomScaleNormal="65" zoomScaleSheetLayoutView="75" zoomScalePageLayoutView="0" workbookViewId="0" topLeftCell="A1">
      <selection activeCell="AD9" sqref="AD9"/>
    </sheetView>
  </sheetViews>
  <sheetFormatPr defaultColWidth="9.00390625" defaultRowHeight="12.75"/>
  <cols>
    <col min="1" max="1" width="11.140625" style="0" customWidth="1"/>
    <col min="2" max="2" width="18.8515625" style="0" customWidth="1"/>
    <col min="3" max="3" width="14.00390625" style="0" customWidth="1"/>
    <col min="4" max="4" width="7.57421875" style="0" customWidth="1"/>
    <col min="5" max="5" width="13.28125" style="0" customWidth="1"/>
    <col min="6" max="6" width="9.00390625" style="0" customWidth="1"/>
    <col min="7" max="7" width="13.140625" style="0" customWidth="1"/>
    <col min="8" max="8" width="9.710937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7.28125" style="0" customWidth="1"/>
    <col min="13" max="13" width="13.28125" style="0" customWidth="1"/>
    <col min="14" max="14" width="8.140625" style="0" customWidth="1"/>
    <col min="15" max="15" width="14.140625" style="0" customWidth="1"/>
    <col min="16" max="16" width="0.13671875" style="0" customWidth="1"/>
    <col min="17" max="17" width="9.00390625" style="0" customWidth="1"/>
    <col min="18" max="18" width="11.00390625" style="0" customWidth="1"/>
    <col min="19" max="19" width="9.00390625" style="0" customWidth="1"/>
    <col min="20" max="20" width="9.28125" style="0" customWidth="1"/>
  </cols>
  <sheetData>
    <row r="1" spans="1:16" ht="84.75" customHeight="1">
      <c r="A1" s="1"/>
      <c r="B1" s="2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  <c r="O1" s="4"/>
      <c r="P1" s="5"/>
    </row>
    <row r="2" spans="1:16" ht="1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8" ht="23.2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R3" s="12"/>
    </row>
    <row r="4" spans="1:18" ht="19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R4" s="12"/>
    </row>
    <row r="5" spans="1:18" ht="19.5" customHeight="1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R5" s="12"/>
    </row>
    <row r="6" spans="1:18" ht="19.5" customHeight="1">
      <c r="A6" s="13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5"/>
      <c r="P6" s="35"/>
      <c r="R6" s="12"/>
    </row>
    <row r="7" spans="1:18" ht="19.5" customHeight="1">
      <c r="A7" s="36" t="s">
        <v>6</v>
      </c>
      <c r="B7" s="36" t="s">
        <v>7</v>
      </c>
      <c r="C7" s="33" t="s">
        <v>8</v>
      </c>
      <c r="D7" s="33" t="s">
        <v>9</v>
      </c>
      <c r="E7" s="16" t="s">
        <v>10</v>
      </c>
      <c r="F7" s="33" t="s">
        <v>9</v>
      </c>
      <c r="G7" s="16" t="s">
        <v>11</v>
      </c>
      <c r="H7" s="33" t="s">
        <v>9</v>
      </c>
      <c r="I7" s="16" t="s">
        <v>12</v>
      </c>
      <c r="J7" s="33" t="s">
        <v>9</v>
      </c>
      <c r="K7" s="16" t="s">
        <v>13</v>
      </c>
      <c r="L7" s="33" t="s">
        <v>9</v>
      </c>
      <c r="M7" s="16" t="s">
        <v>14</v>
      </c>
      <c r="N7" s="33" t="s">
        <v>9</v>
      </c>
      <c r="O7" s="16"/>
      <c r="P7" s="16"/>
      <c r="R7" s="12"/>
    </row>
    <row r="8" spans="1:18" ht="19.5" customHeight="1">
      <c r="A8" s="36"/>
      <c r="B8" s="36"/>
      <c r="C8" s="33"/>
      <c r="D8" s="33"/>
      <c r="E8" s="15" t="s">
        <v>15</v>
      </c>
      <c r="F8" s="33"/>
      <c r="G8" s="15" t="s">
        <v>16</v>
      </c>
      <c r="H8" s="33"/>
      <c r="I8" s="15" t="s">
        <v>17</v>
      </c>
      <c r="J8" s="33"/>
      <c r="K8" s="15" t="s">
        <v>18</v>
      </c>
      <c r="L8" s="33"/>
      <c r="M8" s="15" t="s">
        <v>19</v>
      </c>
      <c r="N8" s="33"/>
      <c r="O8" s="15"/>
      <c r="P8" s="15"/>
      <c r="R8" s="12"/>
    </row>
    <row r="9" spans="1:18" ht="30" customHeight="1">
      <c r="A9" s="17" t="s">
        <v>20</v>
      </c>
      <c r="B9" s="18" t="s">
        <v>21</v>
      </c>
      <c r="C9" s="19">
        <v>3332.58</v>
      </c>
      <c r="D9" s="20">
        <f>C9/C20*100</f>
        <v>2.9535003034964435</v>
      </c>
      <c r="E9" s="21">
        <f aca="true" t="shared" si="0" ref="E9:E16">F9*C9/100</f>
        <v>3332.58</v>
      </c>
      <c r="F9" s="20">
        <v>100</v>
      </c>
      <c r="G9" s="21">
        <f aca="true" t="shared" si="1" ref="G9:G16">H9*C9/100</f>
        <v>0</v>
      </c>
      <c r="H9" s="20">
        <v>0</v>
      </c>
      <c r="I9" s="21">
        <f aca="true" t="shared" si="2" ref="I9:I16">J9*C9/100</f>
        <v>0</v>
      </c>
      <c r="J9" s="20">
        <v>0</v>
      </c>
      <c r="K9" s="21">
        <f aca="true" t="shared" si="3" ref="K9:K16">L9*C9/100</f>
        <v>0</v>
      </c>
      <c r="L9" s="20">
        <v>0</v>
      </c>
      <c r="M9" s="21">
        <f aca="true" t="shared" si="4" ref="M9:M16">N9*C9/100</f>
        <v>0</v>
      </c>
      <c r="N9" s="20">
        <v>0</v>
      </c>
      <c r="O9" s="21"/>
      <c r="P9" s="20"/>
      <c r="R9" s="22"/>
    </row>
    <row r="10" spans="1:18" ht="30" customHeight="1">
      <c r="A10" s="23" t="s">
        <v>22</v>
      </c>
      <c r="B10" s="24" t="s">
        <v>23</v>
      </c>
      <c r="C10" s="19">
        <v>0</v>
      </c>
      <c r="D10" s="20">
        <f>C10/C20*100</f>
        <v>0</v>
      </c>
      <c r="E10" s="21">
        <f t="shared" si="0"/>
        <v>0</v>
      </c>
      <c r="F10" s="20">
        <v>0</v>
      </c>
      <c r="G10" s="21">
        <f t="shared" si="1"/>
        <v>0</v>
      </c>
      <c r="H10" s="20">
        <v>0</v>
      </c>
      <c r="I10" s="21">
        <f t="shared" si="2"/>
        <v>0</v>
      </c>
      <c r="J10" s="20">
        <v>0</v>
      </c>
      <c r="K10" s="21">
        <f t="shared" si="3"/>
        <v>0</v>
      </c>
      <c r="L10" s="20">
        <v>0</v>
      </c>
      <c r="M10" s="21">
        <f t="shared" si="4"/>
        <v>0</v>
      </c>
      <c r="N10" s="20">
        <v>0</v>
      </c>
      <c r="O10" s="21"/>
      <c r="P10" s="20"/>
      <c r="R10" s="22"/>
    </row>
    <row r="11" spans="1:18" ht="36" customHeight="1">
      <c r="A11" s="17" t="s">
        <v>24</v>
      </c>
      <c r="B11" s="24" t="s">
        <v>25</v>
      </c>
      <c r="C11" s="19">
        <v>0</v>
      </c>
      <c r="D11" s="20">
        <f>C11/C20*100</f>
        <v>0</v>
      </c>
      <c r="E11" s="21">
        <f t="shared" si="0"/>
        <v>0</v>
      </c>
      <c r="F11" s="20">
        <v>0</v>
      </c>
      <c r="G11" s="21">
        <f t="shared" si="1"/>
        <v>0</v>
      </c>
      <c r="H11" s="20">
        <v>0</v>
      </c>
      <c r="I11" s="21">
        <f t="shared" si="2"/>
        <v>0</v>
      </c>
      <c r="J11" s="20">
        <v>0</v>
      </c>
      <c r="K11" s="21">
        <f t="shared" si="3"/>
        <v>0</v>
      </c>
      <c r="L11" s="20">
        <v>0</v>
      </c>
      <c r="M11" s="21">
        <f t="shared" si="4"/>
        <v>0</v>
      </c>
      <c r="N11" s="20">
        <v>0</v>
      </c>
      <c r="O11" s="21"/>
      <c r="P11" s="20"/>
      <c r="R11" s="22"/>
    </row>
    <row r="12" spans="1:18" ht="30" customHeight="1">
      <c r="A12" s="23" t="s">
        <v>26</v>
      </c>
      <c r="B12" s="24" t="s">
        <v>27</v>
      </c>
      <c r="C12" s="19">
        <v>29573.54</v>
      </c>
      <c r="D12" s="20">
        <f>C12/C20*100</f>
        <v>26.20956117046379</v>
      </c>
      <c r="E12" s="21">
        <f t="shared" si="0"/>
        <v>14786.77</v>
      </c>
      <c r="F12" s="20">
        <v>50</v>
      </c>
      <c r="G12" s="21">
        <f t="shared" si="1"/>
        <v>14786.77</v>
      </c>
      <c r="H12" s="20">
        <v>50</v>
      </c>
      <c r="I12" s="21">
        <f t="shared" si="2"/>
        <v>0</v>
      </c>
      <c r="J12" s="20">
        <v>0</v>
      </c>
      <c r="K12" s="21">
        <f t="shared" si="3"/>
        <v>0</v>
      </c>
      <c r="L12" s="20">
        <v>0</v>
      </c>
      <c r="M12" s="21">
        <f t="shared" si="4"/>
        <v>0</v>
      </c>
      <c r="N12" s="20">
        <v>0</v>
      </c>
      <c r="O12" s="21"/>
      <c r="P12" s="20"/>
      <c r="R12" s="22"/>
    </row>
    <row r="13" spans="1:18" ht="30" customHeight="1">
      <c r="A13" s="17" t="s">
        <v>28</v>
      </c>
      <c r="B13" s="18" t="s">
        <v>29</v>
      </c>
      <c r="C13" s="19">
        <v>7840.29</v>
      </c>
      <c r="D13" s="20">
        <f>C13/C20*100</f>
        <v>6.948460020314632</v>
      </c>
      <c r="E13" s="21">
        <f t="shared" si="0"/>
        <v>0</v>
      </c>
      <c r="F13" s="20">
        <v>0</v>
      </c>
      <c r="G13" s="21">
        <f t="shared" si="1"/>
        <v>0</v>
      </c>
      <c r="H13" s="20">
        <v>0</v>
      </c>
      <c r="I13" s="21">
        <f t="shared" si="2"/>
        <v>3920.145</v>
      </c>
      <c r="J13" s="20">
        <v>50</v>
      </c>
      <c r="K13" s="21">
        <f t="shared" si="3"/>
        <v>3920.145</v>
      </c>
      <c r="L13" s="20">
        <v>50</v>
      </c>
      <c r="M13" s="21">
        <f t="shared" si="4"/>
        <v>0</v>
      </c>
      <c r="N13" s="20">
        <v>0</v>
      </c>
      <c r="O13" s="21"/>
      <c r="P13" s="20"/>
      <c r="R13" s="22"/>
    </row>
    <row r="14" spans="1:18" ht="30" customHeight="1">
      <c r="A14" s="23" t="s">
        <v>30</v>
      </c>
      <c r="B14" s="18" t="s">
        <v>31</v>
      </c>
      <c r="C14" s="19">
        <v>19061.69</v>
      </c>
      <c r="D14" s="20">
        <f>C14/C20*100</f>
        <v>16.893430075243543</v>
      </c>
      <c r="E14" s="21">
        <f t="shared" si="0"/>
        <v>0</v>
      </c>
      <c r="F14" s="20">
        <v>0</v>
      </c>
      <c r="G14" s="21">
        <f t="shared" si="1"/>
        <v>0</v>
      </c>
      <c r="H14" s="20">
        <v>0</v>
      </c>
      <c r="I14" s="21">
        <f t="shared" si="2"/>
        <v>9530.845</v>
      </c>
      <c r="J14" s="20">
        <v>50</v>
      </c>
      <c r="K14" s="21">
        <f t="shared" si="3"/>
        <v>9530.845</v>
      </c>
      <c r="L14" s="20">
        <v>50</v>
      </c>
      <c r="M14" s="21">
        <f t="shared" si="4"/>
        <v>0</v>
      </c>
      <c r="N14" s="20">
        <v>0</v>
      </c>
      <c r="O14" s="21"/>
      <c r="P14" s="20"/>
      <c r="R14" s="22"/>
    </row>
    <row r="15" spans="1:18" ht="30" customHeight="1">
      <c r="A15" s="23" t="s">
        <v>32</v>
      </c>
      <c r="B15" s="25" t="s">
        <v>33</v>
      </c>
      <c r="C15" s="19">
        <v>4775.6</v>
      </c>
      <c r="D15" s="20">
        <f>C15/C20*100</f>
        <v>4.232377332090338</v>
      </c>
      <c r="E15" s="21">
        <f t="shared" si="0"/>
        <v>0</v>
      </c>
      <c r="F15" s="20">
        <v>0</v>
      </c>
      <c r="G15" s="21">
        <f t="shared" si="1"/>
        <v>0</v>
      </c>
      <c r="H15" s="20">
        <v>0</v>
      </c>
      <c r="I15" s="21">
        <f t="shared" si="2"/>
        <v>0</v>
      </c>
      <c r="J15" s="20">
        <v>0</v>
      </c>
      <c r="K15" s="21">
        <f t="shared" si="3"/>
        <v>0</v>
      </c>
      <c r="L15" s="20">
        <v>0</v>
      </c>
      <c r="M15" s="21">
        <f t="shared" si="4"/>
        <v>4775.6</v>
      </c>
      <c r="N15" s="20">
        <v>100</v>
      </c>
      <c r="O15" s="21"/>
      <c r="P15" s="20"/>
      <c r="R15" s="22"/>
    </row>
    <row r="16" spans="1:18" ht="30.75" customHeight="1">
      <c r="A16" s="17" t="s">
        <v>34</v>
      </c>
      <c r="B16" s="26" t="s">
        <v>35</v>
      </c>
      <c r="C16" s="19">
        <v>48251.23</v>
      </c>
      <c r="D16" s="20">
        <f>C16/C20*100</f>
        <v>42.76267109839125</v>
      </c>
      <c r="E16" s="21">
        <f t="shared" si="0"/>
        <v>9650.246000000001</v>
      </c>
      <c r="F16" s="20">
        <v>20</v>
      </c>
      <c r="G16" s="21">
        <f t="shared" si="1"/>
        <v>9650.246000000001</v>
      </c>
      <c r="H16" s="20">
        <v>20</v>
      </c>
      <c r="I16" s="21">
        <f t="shared" si="2"/>
        <v>9650.246000000001</v>
      </c>
      <c r="J16" s="20">
        <v>20</v>
      </c>
      <c r="K16" s="21">
        <f t="shared" si="3"/>
        <v>9650.246000000001</v>
      </c>
      <c r="L16" s="20">
        <v>20</v>
      </c>
      <c r="M16" s="21">
        <f t="shared" si="4"/>
        <v>9650.246000000001</v>
      </c>
      <c r="N16" s="20">
        <v>20</v>
      </c>
      <c r="O16" s="21"/>
      <c r="P16" s="27"/>
      <c r="R16" s="22"/>
    </row>
    <row r="17" spans="1:18" ht="30.75" customHeight="1">
      <c r="A17" s="23"/>
      <c r="B17" s="26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7"/>
      <c r="P17" s="27"/>
      <c r="R17" s="22"/>
    </row>
    <row r="18" spans="1:18" ht="30" customHeight="1">
      <c r="A18" s="23"/>
      <c r="B18" s="26"/>
      <c r="C18" s="2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0"/>
      <c r="R18" s="22"/>
    </row>
    <row r="19" spans="1:18" ht="30" customHeight="1">
      <c r="A19" s="23"/>
      <c r="B19" s="26"/>
      <c r="C19" s="28"/>
      <c r="D19" s="20"/>
      <c r="E19" s="28"/>
      <c r="F19" s="20"/>
      <c r="G19" s="28"/>
      <c r="H19" s="20"/>
      <c r="I19" s="28"/>
      <c r="J19" s="20"/>
      <c r="K19" s="28"/>
      <c r="L19" s="20"/>
      <c r="M19" s="28"/>
      <c r="N19" s="20"/>
      <c r="O19" s="21"/>
      <c r="P19" s="20"/>
      <c r="R19" s="22"/>
    </row>
    <row r="20" spans="1:16" ht="30" customHeight="1">
      <c r="A20" s="29"/>
      <c r="B20" s="26" t="s">
        <v>36</v>
      </c>
      <c r="C20" s="28">
        <f>SUM(C9:C19)</f>
        <v>112834.93000000001</v>
      </c>
      <c r="D20" s="21">
        <f>SUM(D9:D16)</f>
        <v>100</v>
      </c>
      <c r="E20" s="21">
        <f>SUM(E9:E19)</f>
        <v>27769.595999999998</v>
      </c>
      <c r="F20" s="21">
        <f>E20/C20*100</f>
        <v>24.610815108406587</v>
      </c>
      <c r="G20" s="21">
        <f>SUM(G9:G19)</f>
        <v>24437.016000000003</v>
      </c>
      <c r="H20" s="21">
        <f>G20/C20*100</f>
        <v>21.657314804910147</v>
      </c>
      <c r="I20" s="21">
        <f>SUM(I9:I19)</f>
        <v>23101.236</v>
      </c>
      <c r="J20" s="21">
        <f>I20/C20*100</f>
        <v>20.473479267457336</v>
      </c>
      <c r="K20" s="21">
        <f>SUM(K9:K19)</f>
        <v>23101.236</v>
      </c>
      <c r="L20" s="21">
        <f>K20/C20*100</f>
        <v>20.473479267457336</v>
      </c>
      <c r="M20" s="21">
        <f>SUM(M9:M19)</f>
        <v>14425.846000000001</v>
      </c>
      <c r="N20" s="21">
        <f>M20/C20*100</f>
        <v>12.784911551768587</v>
      </c>
      <c r="O20" s="21"/>
      <c r="P20" s="27"/>
    </row>
    <row r="21" spans="1:16" ht="30" customHeight="1">
      <c r="A21" s="29"/>
      <c r="B21" s="26" t="s">
        <v>37</v>
      </c>
      <c r="C21" s="28">
        <f>C20</f>
        <v>112834.93000000001</v>
      </c>
      <c r="D21" s="21">
        <v>100</v>
      </c>
      <c r="E21" s="21">
        <f>E20</f>
        <v>27769.595999999998</v>
      </c>
      <c r="F21" s="21">
        <f>F20</f>
        <v>24.610815108406587</v>
      </c>
      <c r="G21" s="21">
        <f>G20+E20</f>
        <v>52206.612</v>
      </c>
      <c r="H21" s="21">
        <f aca="true" t="shared" si="5" ref="H21:N21">H20+F21</f>
        <v>46.268129913316734</v>
      </c>
      <c r="I21" s="21">
        <f t="shared" si="5"/>
        <v>75307.848</v>
      </c>
      <c r="J21" s="21">
        <f t="shared" si="5"/>
        <v>66.74160918077408</v>
      </c>
      <c r="K21" s="21">
        <f t="shared" si="5"/>
        <v>98409.084</v>
      </c>
      <c r="L21" s="21">
        <f t="shared" si="5"/>
        <v>87.21508844823141</v>
      </c>
      <c r="M21" s="21">
        <f t="shared" si="5"/>
        <v>112834.93000000001</v>
      </c>
      <c r="N21" s="21">
        <f t="shared" si="5"/>
        <v>100</v>
      </c>
      <c r="O21" s="27"/>
      <c r="P21" s="27"/>
    </row>
    <row r="29" spans="1:16" ht="84.75" customHeight="1">
      <c r="A29" s="1"/>
      <c r="B29" s="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"/>
      <c r="O29" s="4"/>
      <c r="P29" s="5"/>
    </row>
    <row r="30" spans="1:16" ht="19.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</row>
    <row r="31" spans="1:16" ht="23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9.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</row>
    <row r="33" spans="1:16" ht="19.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</row>
    <row r="34" spans="1:16" ht="19.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5"/>
      <c r="P34" s="35"/>
    </row>
    <row r="35" spans="1:16" ht="19.5" customHeight="1">
      <c r="A35" s="36"/>
      <c r="B35" s="36"/>
      <c r="C35" s="33"/>
      <c r="D35" s="33"/>
      <c r="E35" s="16"/>
      <c r="F35" s="33"/>
      <c r="G35" s="16"/>
      <c r="H35" s="33"/>
      <c r="I35" s="16"/>
      <c r="J35" s="33"/>
      <c r="K35" s="16"/>
      <c r="L35" s="33"/>
      <c r="M35" s="16"/>
      <c r="N35" s="33"/>
      <c r="O35" s="16"/>
      <c r="P35" s="16"/>
    </row>
    <row r="36" spans="1:16" ht="19.5" customHeight="1">
      <c r="A36" s="36"/>
      <c r="B36" s="36"/>
      <c r="C36" s="33"/>
      <c r="D36" s="33"/>
      <c r="E36" s="15"/>
      <c r="F36" s="33"/>
      <c r="G36" s="15"/>
      <c r="H36" s="33"/>
      <c r="I36" s="15"/>
      <c r="J36" s="33"/>
      <c r="K36" s="15"/>
      <c r="L36" s="33"/>
      <c r="M36" s="15"/>
      <c r="N36" s="33"/>
      <c r="O36" s="15"/>
      <c r="P36" s="15"/>
    </row>
    <row r="37" spans="1:20" ht="32.25" customHeight="1">
      <c r="A37" s="17"/>
      <c r="B37" s="18"/>
      <c r="C37" s="19"/>
      <c r="D37" s="20"/>
      <c r="E37" s="21"/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0"/>
      <c r="R37" s="22">
        <f aca="true" t="shared" si="6" ref="R37:R42">SUM(F37+H37+J37+L37+N37+P37)</f>
        <v>0</v>
      </c>
      <c r="T37" s="30">
        <f aca="true" t="shared" si="7" ref="T37:T42">SUM(R9+R37)</f>
        <v>0</v>
      </c>
    </row>
    <row r="38" spans="1:20" ht="30.75" customHeight="1">
      <c r="A38" s="23"/>
      <c r="B38" s="24"/>
      <c r="C38" s="19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R38" s="22">
        <f t="shared" si="6"/>
        <v>0</v>
      </c>
      <c r="T38" s="30">
        <f t="shared" si="7"/>
        <v>0</v>
      </c>
    </row>
    <row r="39" spans="1:20" ht="35.25" customHeight="1">
      <c r="A39" s="23"/>
      <c r="B39" s="24"/>
      <c r="C39" s="19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/>
      <c r="P39" s="20"/>
      <c r="R39" s="22">
        <f t="shared" si="6"/>
        <v>0</v>
      </c>
      <c r="T39" s="30">
        <f t="shared" si="7"/>
        <v>0</v>
      </c>
    </row>
    <row r="40" spans="1:20" ht="24" customHeight="1">
      <c r="A40" s="23"/>
      <c r="B40" s="24"/>
      <c r="C40" s="19"/>
      <c r="D40" s="20"/>
      <c r="E40" s="21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R40" s="22">
        <f t="shared" si="6"/>
        <v>0</v>
      </c>
      <c r="T40" s="30">
        <f t="shared" si="7"/>
        <v>0</v>
      </c>
    </row>
    <row r="41" spans="1:20" ht="24" customHeight="1">
      <c r="A41" s="17"/>
      <c r="B41" s="18"/>
      <c r="C41" s="19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R41" s="22">
        <f t="shared" si="6"/>
        <v>0</v>
      </c>
      <c r="T41" s="30">
        <f t="shared" si="7"/>
        <v>0</v>
      </c>
    </row>
    <row r="42" spans="1:20" ht="24" customHeight="1">
      <c r="A42" s="23"/>
      <c r="B42" s="24"/>
      <c r="C42" s="31"/>
      <c r="D42" s="21"/>
      <c r="E42" s="21"/>
      <c r="F42" s="20"/>
      <c r="G42" s="21"/>
      <c r="H42" s="20"/>
      <c r="I42" s="21"/>
      <c r="J42" s="20"/>
      <c r="K42" s="21"/>
      <c r="L42" s="20"/>
      <c r="M42" s="21"/>
      <c r="N42" s="20"/>
      <c r="O42" s="21"/>
      <c r="P42" s="20"/>
      <c r="R42" s="22">
        <f t="shared" si="6"/>
        <v>0</v>
      </c>
      <c r="T42" s="30">
        <f t="shared" si="7"/>
        <v>0</v>
      </c>
    </row>
    <row r="43" spans="1:20" ht="24" customHeight="1">
      <c r="A43" s="23"/>
      <c r="B43" s="24"/>
      <c r="C43" s="3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R43" s="22"/>
      <c r="T43" s="30"/>
    </row>
    <row r="44" spans="1:16" ht="24.75" customHeight="1">
      <c r="A44" s="29"/>
      <c r="B44" s="26"/>
      <c r="C44" s="2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32"/>
      <c r="P44" s="32"/>
    </row>
    <row r="45" spans="1:16" ht="24.75" customHeight="1">
      <c r="A45" s="29"/>
      <c r="B45" s="26"/>
      <c r="C45" s="2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32"/>
      <c r="P45" s="32"/>
    </row>
  </sheetData>
  <sheetProtection selectLockedCells="1" selectUnlockedCells="1"/>
  <mergeCells count="22">
    <mergeCell ref="J7:J8"/>
    <mergeCell ref="L7:L8"/>
    <mergeCell ref="H35:H36"/>
    <mergeCell ref="J35:J36"/>
    <mergeCell ref="C1:M1"/>
    <mergeCell ref="O6:P6"/>
    <mergeCell ref="A7:A8"/>
    <mergeCell ref="B7:B8"/>
    <mergeCell ref="C7:C8"/>
    <mergeCell ref="D7:D8"/>
    <mergeCell ref="F7:F8"/>
    <mergeCell ref="H7:H8"/>
    <mergeCell ref="L35:L36"/>
    <mergeCell ref="N35:N36"/>
    <mergeCell ref="N7:N8"/>
    <mergeCell ref="C29:M29"/>
    <mergeCell ref="O34:P34"/>
    <mergeCell ref="A35:A36"/>
    <mergeCell ref="B35:B36"/>
    <mergeCell ref="C35:C36"/>
    <mergeCell ref="D35:D36"/>
    <mergeCell ref="F35:F36"/>
  </mergeCells>
  <printOptions/>
  <pageMargins left="0.39375" right="0.19652777777777777" top="0.5902777777777778" bottom="0.39375" header="0.5118055555555555" footer="0.5118055555555555"/>
  <pageSetup horizontalDpi="300" verticalDpi="300" orientation="landscape" paperSize="9" scale="77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Jorge Reis da Silva</dc:creator>
  <cp:keywords/>
  <dc:description/>
  <cp:lastModifiedBy>miguelsilva</cp:lastModifiedBy>
  <dcterms:created xsi:type="dcterms:W3CDTF">2020-04-01T15:21:00Z</dcterms:created>
  <dcterms:modified xsi:type="dcterms:W3CDTF">2020-04-01T18:53:26Z</dcterms:modified>
  <cp:category/>
  <cp:version/>
  <cp:contentType/>
  <cp:contentStatus/>
</cp:coreProperties>
</file>