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EstaPasta_de_trabalho"/>
  <bookViews>
    <workbookView xWindow="360" yWindow="90" windowWidth="9690" windowHeight="6795" activeTab="0"/>
  </bookViews>
  <sheets>
    <sheet name="cronograma" sheetId="1" r:id="rId1"/>
  </sheets>
  <definedNames>
    <definedName name="_xlnm.Print_Area" localSheetId="0">'cronograma'!$A$2:$P$40</definedName>
  </definedNames>
  <calcPr fullCalcOnLoad="1"/>
</workbook>
</file>

<file path=xl/sharedStrings.xml><?xml version="1.0" encoding="utf-8"?>
<sst xmlns="http://schemas.openxmlformats.org/spreadsheetml/2006/main" count="36" uniqueCount="30">
  <si>
    <t>ITEM</t>
  </si>
  <si>
    <t xml:space="preserve">                           CRONOGRAMA FÍSICO FINANCEIRO</t>
  </si>
  <si>
    <t>DISCRIMINAÇÃO</t>
  </si>
  <si>
    <t>SUB</t>
  </si>
  <si>
    <t>%</t>
  </si>
  <si>
    <t>1a. MED.</t>
  </si>
  <si>
    <t>TOTAIS</t>
  </si>
  <si>
    <t>TOTAL (R$)</t>
  </si>
  <si>
    <t>TOTAL ACUMULADO(R$)</t>
  </si>
  <si>
    <t>2a. MED.</t>
  </si>
  <si>
    <t>3a. MED.</t>
  </si>
  <si>
    <t>4a. MED.</t>
  </si>
  <si>
    <t>5a. MED.</t>
  </si>
  <si>
    <r>
      <t>ÓRGÃO</t>
    </r>
    <r>
      <rPr>
        <sz val="9"/>
        <rFont val="Arial"/>
        <family val="2"/>
      </rPr>
      <t>: Secretaria Municipal de Obras, habitação, Serviços Públicos</t>
    </r>
  </si>
  <si>
    <t>6a. MED.</t>
  </si>
  <si>
    <t>OBRA: CONSTRUÇÃO DE PRAÇA PÚBLICA EM BOA ESPERANÇA - CASIMIRO DE ABREU</t>
  </si>
  <si>
    <r>
      <t>LOCAL DA OBRA:</t>
    </r>
    <r>
      <rPr>
        <sz val="9"/>
        <rFont val="Arial"/>
        <family val="2"/>
      </rPr>
      <t xml:space="preserve">  BOA ESPERANÇA - PROFESSOR SOUZA, 3º distrito do Município de Casimiro de Abreu, RJ.</t>
    </r>
  </si>
  <si>
    <t>DRENAGEM E PAVIMENTAÇÃO EM BLOCOS</t>
  </si>
  <si>
    <t>03.0</t>
  </si>
  <si>
    <t>04.0</t>
  </si>
  <si>
    <t>05.0</t>
  </si>
  <si>
    <t>06.0</t>
  </si>
  <si>
    <t>07.0</t>
  </si>
  <si>
    <t>08.0</t>
  </si>
  <si>
    <t>PAISAGISMO E MOBILIÁRIO URBANO</t>
  </si>
  <si>
    <t>INSTALAÇÕES</t>
  </si>
  <si>
    <t>PARQUINHO</t>
  </si>
  <si>
    <t>PATIO DE CONCRETO</t>
  </si>
  <si>
    <t>PERGOLADO</t>
  </si>
  <si>
    <r>
      <t>PRAZO DE EXECUÇÃO:</t>
    </r>
    <r>
      <rPr>
        <sz val="9"/>
        <rFont val="Arial"/>
        <family val="2"/>
      </rPr>
      <t xml:space="preserve">  180 (cento e oitenta) dias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</si>
</sst>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#0"/>
    <numFmt numFmtId="175" formatCode="0.00000"/>
    <numFmt numFmtId="176" formatCode="0.000000"/>
    <numFmt numFmtId="177" formatCode="#,##0.00000"/>
  </numFmts>
  <fonts count="45">
    <font>
      <sz val="10"/>
      <name val="Arial"/>
      <family val="0"/>
    </font>
    <font>
      <b/>
      <sz val="9"/>
      <name val="Stylus BT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Stylus BT"/>
      <family val="2"/>
    </font>
    <font>
      <b/>
      <sz val="12"/>
      <name val="Arial"/>
      <family val="2"/>
    </font>
    <font>
      <sz val="12"/>
      <name val="Stylus BT"/>
      <family val="2"/>
    </font>
    <font>
      <sz val="9"/>
      <name val="Arial"/>
      <family val="2"/>
    </font>
    <font>
      <b/>
      <sz val="8"/>
      <name val="Stylus BT"/>
      <family val="2"/>
    </font>
    <font>
      <sz val="9"/>
      <name val="Stylus BT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51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51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" fontId="2" fillId="0" borderId="10" xfId="51" applyNumberFormat="1" applyFont="1" applyBorder="1" applyAlignment="1">
      <alignment horizontal="center" vertical="justify"/>
    </xf>
    <xf numFmtId="4" fontId="2" fillId="0" borderId="11" xfId="51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175" fontId="1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4" fontId="2" fillId="0" borderId="12" xfId="51" applyNumberFormat="1" applyFont="1" applyFill="1" applyBorder="1" applyAlignment="1">
      <alignment vertical="center"/>
    </xf>
    <xf numFmtId="10" fontId="2" fillId="0" borderId="13" xfId="49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horizontal="right" vertical="center"/>
    </xf>
    <xf numFmtId="10" fontId="2" fillId="0" borderId="15" xfId="49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4" xfId="51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174" fontId="2" fillId="0" borderId="14" xfId="51" applyNumberFormat="1" applyFont="1" applyFill="1" applyBorder="1" applyAlignment="1">
      <alignment horizontal="center" vertical="center"/>
    </xf>
    <xf numFmtId="4" fontId="2" fillId="0" borderId="14" xfId="51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174" fontId="2" fillId="0" borderId="14" xfId="51" applyNumberFormat="1" applyFont="1" applyFill="1" applyBorder="1" applyAlignment="1" quotePrefix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 quotePrefix="1">
      <alignment horizontal="center" vertical="center"/>
    </xf>
    <xf numFmtId="9" fontId="2" fillId="0" borderId="17" xfId="49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174" fontId="2" fillId="0" borderId="14" xfId="51" applyNumberFormat="1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left" vertical="center"/>
    </xf>
    <xf numFmtId="4" fontId="2" fillId="0" borderId="14" xfId="51" applyNumberFormat="1" applyFont="1" applyBorder="1" applyAlignment="1">
      <alignment vertical="center"/>
    </xf>
    <xf numFmtId="9" fontId="2" fillId="0" borderId="17" xfId="49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10" fontId="2" fillId="0" borderId="15" xfId="49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" fontId="2" fillId="0" borderId="18" xfId="51" applyNumberFormat="1" applyFont="1" applyBorder="1" applyAlignment="1">
      <alignment vertical="center"/>
    </xf>
    <xf numFmtId="9" fontId="2" fillId="0" borderId="19" xfId="49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4" fontId="10" fillId="0" borderId="21" xfId="51" applyNumberFormat="1" applyFont="1" applyBorder="1" applyAlignment="1">
      <alignment vertical="center"/>
    </xf>
    <xf numFmtId="10" fontId="10" fillId="0" borderId="22" xfId="49" applyNumberFormat="1" applyFont="1" applyBorder="1" applyAlignment="1">
      <alignment vertical="center"/>
    </xf>
    <xf numFmtId="171" fontId="10" fillId="0" borderId="21" xfId="51" applyFont="1" applyBorder="1" applyAlignment="1">
      <alignment horizontal="right" vertical="center"/>
    </xf>
    <xf numFmtId="10" fontId="10" fillId="0" borderId="23" xfId="49" applyNumberFormat="1" applyFont="1" applyBorder="1" applyAlignment="1">
      <alignment horizontal="righ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4" fontId="10" fillId="0" borderId="24" xfId="51" applyNumberFormat="1" applyFont="1" applyBorder="1" applyAlignment="1">
      <alignment vertical="center"/>
    </xf>
    <xf numFmtId="10" fontId="10" fillId="0" borderId="25" xfId="49" applyNumberFormat="1" applyFont="1" applyBorder="1" applyAlignment="1">
      <alignment vertical="center"/>
    </xf>
    <xf numFmtId="4" fontId="10" fillId="0" borderId="24" xfId="0" applyNumberFormat="1" applyFont="1" applyBorder="1" applyAlignment="1">
      <alignment horizontal="right" vertical="center"/>
    </xf>
    <xf numFmtId="10" fontId="10" fillId="0" borderId="26" xfId="49" applyNumberFormat="1" applyFont="1" applyBorder="1" applyAlignment="1">
      <alignment vertical="center"/>
    </xf>
    <xf numFmtId="171" fontId="10" fillId="0" borderId="24" xfId="5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42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4</xdr:col>
      <xdr:colOff>171450</xdr:colOff>
      <xdr:row>5</xdr:row>
      <xdr:rowOff>180975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446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2"/>
  <sheetViews>
    <sheetView tabSelected="1" view="pageBreakPreview" zoomScale="110" zoomScaleNormal="110" zoomScaleSheetLayoutView="110" zoomScalePageLayoutView="0" workbookViewId="0" topLeftCell="A4">
      <selection activeCell="D36" sqref="D36"/>
    </sheetView>
  </sheetViews>
  <sheetFormatPr defaultColWidth="10.28125" defaultRowHeight="12.75"/>
  <cols>
    <col min="1" max="1" width="4.7109375" style="1" customWidth="1"/>
    <col min="2" max="2" width="41.7109375" style="1" customWidth="1"/>
    <col min="3" max="3" width="10.7109375" style="2" customWidth="1"/>
    <col min="4" max="4" width="7.7109375" style="1" customWidth="1"/>
    <col min="5" max="5" width="9.140625" style="3" customWidth="1"/>
    <col min="6" max="6" width="7.7109375" style="3" customWidth="1"/>
    <col min="7" max="7" width="10.00390625" style="3" bestFit="1" customWidth="1"/>
    <col min="8" max="8" width="7.7109375" style="3" customWidth="1"/>
    <col min="9" max="9" width="9.140625" style="3" customWidth="1"/>
    <col min="10" max="10" width="7.7109375" style="1" customWidth="1"/>
    <col min="11" max="11" width="9.140625" style="3" customWidth="1"/>
    <col min="12" max="12" width="7.7109375" style="1" customWidth="1"/>
    <col min="13" max="13" width="9.140625" style="4" customWidth="1"/>
    <col min="14" max="14" width="7.7109375" style="4" customWidth="1"/>
    <col min="15" max="15" width="9.140625" style="4" customWidth="1"/>
    <col min="16" max="16" width="7.7109375" style="4" customWidth="1"/>
    <col min="17" max="17" width="11.8515625" style="4" bestFit="1" customWidth="1"/>
    <col min="18" max="18" width="10.28125" style="4" customWidth="1"/>
    <col min="19" max="19" width="17.8515625" style="4" bestFit="1" customWidth="1"/>
    <col min="20" max="34" width="10.28125" style="4" customWidth="1"/>
    <col min="35" max="16384" width="10.28125" style="1" customWidth="1"/>
  </cols>
  <sheetData>
    <row r="1" ht="12.75" thickBot="1"/>
    <row r="2" spans="1:16" ht="12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6" ht="12.75" customHeigh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</row>
    <row r="4" spans="1:16" ht="12.75" customHeigh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</row>
    <row r="5" spans="1:16" s="11" customFormat="1" ht="12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</row>
    <row r="6" spans="1:16" s="12" customFormat="1" ht="15.75" thickBo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16" s="15" customFormat="1" ht="15" customHeight="1">
      <c r="A7" s="97" t="s">
        <v>13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1:16" s="15" customFormat="1" ht="15" customHeight="1">
      <c r="A8" s="100" t="s">
        <v>15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</row>
    <row r="9" spans="1:16" s="15" customFormat="1" ht="15" customHeight="1">
      <c r="A9" s="100" t="s">
        <v>16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</row>
    <row r="10" spans="1:16" s="16" customFormat="1" ht="15" customHeight="1" thickBot="1">
      <c r="A10" s="103" t="s">
        <v>29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</row>
    <row r="11" spans="1:19" s="13" customFormat="1" ht="16.5" thickBot="1">
      <c r="A11" s="94" t="s">
        <v>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  <c r="S11" s="23"/>
    </row>
    <row r="12" spans="1:16" s="14" customFormat="1" ht="11.25">
      <c r="A12" s="81" t="s">
        <v>0</v>
      </c>
      <c r="B12" s="83" t="s">
        <v>2</v>
      </c>
      <c r="C12" s="17" t="s">
        <v>3</v>
      </c>
      <c r="D12" s="83" t="s">
        <v>4</v>
      </c>
      <c r="E12" s="19" t="s">
        <v>5</v>
      </c>
      <c r="F12" s="79" t="s">
        <v>4</v>
      </c>
      <c r="G12" s="19" t="s">
        <v>9</v>
      </c>
      <c r="H12" s="79" t="s">
        <v>4</v>
      </c>
      <c r="I12" s="19" t="s">
        <v>10</v>
      </c>
      <c r="J12" s="79" t="s">
        <v>4</v>
      </c>
      <c r="K12" s="19" t="s">
        <v>11</v>
      </c>
      <c r="L12" s="79" t="s">
        <v>4</v>
      </c>
      <c r="M12" s="19" t="s">
        <v>12</v>
      </c>
      <c r="N12" s="79" t="s">
        <v>4</v>
      </c>
      <c r="O12" s="19" t="s">
        <v>14</v>
      </c>
      <c r="P12" s="79" t="s">
        <v>4</v>
      </c>
    </row>
    <row r="13" spans="1:16" s="14" customFormat="1" ht="12" thickBot="1">
      <c r="A13" s="82"/>
      <c r="B13" s="84"/>
      <c r="C13" s="18" t="s">
        <v>6</v>
      </c>
      <c r="D13" s="84"/>
      <c r="E13" s="20">
        <v>30</v>
      </c>
      <c r="F13" s="80"/>
      <c r="G13" s="20">
        <v>60</v>
      </c>
      <c r="H13" s="80"/>
      <c r="I13" s="20">
        <v>90</v>
      </c>
      <c r="J13" s="80"/>
      <c r="K13" s="20">
        <v>120</v>
      </c>
      <c r="L13" s="80"/>
      <c r="M13" s="20">
        <v>150</v>
      </c>
      <c r="N13" s="80"/>
      <c r="O13" s="20">
        <v>180</v>
      </c>
      <c r="P13" s="80"/>
    </row>
    <row r="14" spans="1:18" s="14" customFormat="1" ht="14.25" customHeight="1">
      <c r="A14" s="25" t="s">
        <v>18</v>
      </c>
      <c r="B14" s="26" t="s">
        <v>17</v>
      </c>
      <c r="C14" s="27">
        <v>59803.3</v>
      </c>
      <c r="D14" s="28">
        <f aca="true" t="shared" si="0" ref="D14:D19">C14/$C$32</f>
        <v>0.2577059079396016</v>
      </c>
      <c r="E14" s="29">
        <f>$C$14*F14</f>
        <v>29901.65</v>
      </c>
      <c r="F14" s="30">
        <v>0.5</v>
      </c>
      <c r="G14" s="29">
        <f>$C$14*H14</f>
        <v>29901.65</v>
      </c>
      <c r="H14" s="30">
        <v>0.5</v>
      </c>
      <c r="I14" s="31"/>
      <c r="J14" s="32"/>
      <c r="K14" s="29"/>
      <c r="L14" s="30"/>
      <c r="M14" s="29"/>
      <c r="N14" s="30"/>
      <c r="O14" s="29"/>
      <c r="P14" s="30"/>
      <c r="Q14" s="21"/>
      <c r="R14" s="21"/>
    </row>
    <row r="15" spans="1:18" s="14" customFormat="1" ht="14.25" customHeight="1">
      <c r="A15" s="33" t="s">
        <v>19</v>
      </c>
      <c r="B15" s="34" t="s">
        <v>24</v>
      </c>
      <c r="C15" s="35">
        <v>41831.37</v>
      </c>
      <c r="D15" s="28">
        <f t="shared" si="0"/>
        <v>0.1802608081194083</v>
      </c>
      <c r="E15" s="29"/>
      <c r="F15" s="36"/>
      <c r="G15" s="29"/>
      <c r="H15" s="36"/>
      <c r="I15" s="29"/>
      <c r="J15" s="36"/>
      <c r="K15" s="29">
        <f>$C$15*L15</f>
        <v>13943.7898605621</v>
      </c>
      <c r="L15" s="30">
        <v>0.33333333</v>
      </c>
      <c r="M15" s="29">
        <f>$C$15*N15</f>
        <v>13943.7898605621</v>
      </c>
      <c r="N15" s="30">
        <v>0.33333333</v>
      </c>
      <c r="O15" s="29">
        <f>$C$15*P15</f>
        <v>13943.7898605621</v>
      </c>
      <c r="P15" s="30">
        <v>0.33333333</v>
      </c>
      <c r="Q15" s="21"/>
      <c r="R15" s="21"/>
    </row>
    <row r="16" spans="1:18" s="14" customFormat="1" ht="14.25" customHeight="1">
      <c r="A16" s="33" t="s">
        <v>20</v>
      </c>
      <c r="B16" s="34" t="s">
        <v>25</v>
      </c>
      <c r="C16" s="35">
        <v>16774.16</v>
      </c>
      <c r="D16" s="28">
        <f t="shared" si="0"/>
        <v>0.07228363874107527</v>
      </c>
      <c r="E16" s="29">
        <f>$C$16*F16</f>
        <v>5591.386610752799</v>
      </c>
      <c r="F16" s="30">
        <v>0.33333333</v>
      </c>
      <c r="G16" s="29">
        <f>$C$16*H16</f>
        <v>5591.386610752799</v>
      </c>
      <c r="H16" s="30">
        <v>0.33333333</v>
      </c>
      <c r="I16" s="29">
        <f>$C$16*J16</f>
        <v>5591.386610752799</v>
      </c>
      <c r="J16" s="30">
        <v>0.33333333</v>
      </c>
      <c r="K16" s="29"/>
      <c r="L16" s="30"/>
      <c r="M16" s="29"/>
      <c r="N16" s="30"/>
      <c r="O16" s="29"/>
      <c r="P16" s="30"/>
      <c r="Q16" s="21"/>
      <c r="R16" s="21"/>
    </row>
    <row r="17" spans="1:18" s="14" customFormat="1" ht="11.25">
      <c r="A17" s="37" t="s">
        <v>21</v>
      </c>
      <c r="B17" s="34" t="s">
        <v>26</v>
      </c>
      <c r="C17" s="38">
        <v>37180.53</v>
      </c>
      <c r="D17" s="28">
        <f t="shared" si="0"/>
        <v>0.16021928959314274</v>
      </c>
      <c r="E17" s="29"/>
      <c r="F17" s="30"/>
      <c r="G17" s="29"/>
      <c r="H17" s="30"/>
      <c r="I17" s="29">
        <f>$C$17*J17</f>
        <v>18590.265</v>
      </c>
      <c r="J17" s="30">
        <v>0.5</v>
      </c>
      <c r="K17" s="29">
        <f>$C$17*L17</f>
        <v>18590.265</v>
      </c>
      <c r="L17" s="30">
        <v>0.5</v>
      </c>
      <c r="M17" s="29"/>
      <c r="N17" s="30"/>
      <c r="O17" s="29"/>
      <c r="P17" s="30"/>
      <c r="Q17" s="21"/>
      <c r="R17" s="24"/>
    </row>
    <row r="18" spans="1:18" s="14" customFormat="1" ht="11.25">
      <c r="A18" s="37" t="s">
        <v>22</v>
      </c>
      <c r="B18" s="34" t="s">
        <v>27</v>
      </c>
      <c r="C18" s="35">
        <v>27695.88</v>
      </c>
      <c r="D18" s="28">
        <f t="shared" si="0"/>
        <v>0.11934779354293579</v>
      </c>
      <c r="E18" s="29">
        <f>$C$18*F18</f>
        <v>13847.94</v>
      </c>
      <c r="F18" s="30">
        <v>0.5</v>
      </c>
      <c r="G18" s="29">
        <f>$C$18*H18</f>
        <v>13847.94</v>
      </c>
      <c r="H18" s="30">
        <v>0.5</v>
      </c>
      <c r="I18" s="29"/>
      <c r="J18" s="30"/>
      <c r="K18" s="29"/>
      <c r="L18" s="30"/>
      <c r="M18" s="29"/>
      <c r="N18" s="30"/>
      <c r="O18" s="29"/>
      <c r="P18" s="30"/>
      <c r="Q18" s="21"/>
      <c r="R18" s="21"/>
    </row>
    <row r="19" spans="1:18" s="14" customFormat="1" ht="11.25">
      <c r="A19" s="37" t="s">
        <v>23</v>
      </c>
      <c r="B19" s="34" t="s">
        <v>28</v>
      </c>
      <c r="C19" s="35">
        <v>48775.02</v>
      </c>
      <c r="D19" s="28">
        <f t="shared" si="0"/>
        <v>0.21018256206383631</v>
      </c>
      <c r="E19" s="29"/>
      <c r="F19" s="36"/>
      <c r="G19" s="39"/>
      <c r="H19" s="36"/>
      <c r="I19" s="29"/>
      <c r="J19" s="36"/>
      <c r="K19" s="29"/>
      <c r="L19" s="30"/>
      <c r="M19" s="29"/>
      <c r="N19" s="30"/>
      <c r="O19" s="29">
        <f>$C$19*P19</f>
        <v>48775.02</v>
      </c>
      <c r="P19" s="30">
        <v>1</v>
      </c>
      <c r="Q19" s="21"/>
      <c r="R19" s="21"/>
    </row>
    <row r="20" spans="1:18" s="14" customFormat="1" ht="11.25">
      <c r="A20" s="40"/>
      <c r="B20" s="34"/>
      <c r="C20" s="35"/>
      <c r="D20" s="28"/>
      <c r="E20" s="29"/>
      <c r="F20" s="36"/>
      <c r="G20" s="39"/>
      <c r="H20" s="36"/>
      <c r="I20" s="29"/>
      <c r="J20" s="36"/>
      <c r="K20" s="29"/>
      <c r="L20" s="30"/>
      <c r="M20" s="29"/>
      <c r="N20" s="30"/>
      <c r="O20" s="29"/>
      <c r="P20" s="30"/>
      <c r="Q20" s="21"/>
      <c r="R20" s="21"/>
    </row>
    <row r="21" spans="1:18" s="14" customFormat="1" ht="11.25">
      <c r="A21" s="40"/>
      <c r="B21" s="41"/>
      <c r="C21" s="35"/>
      <c r="D21" s="28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1"/>
      <c r="R21" s="21"/>
    </row>
    <row r="22" spans="1:18" s="14" customFormat="1" ht="11.25">
      <c r="A22" s="40"/>
      <c r="B22" s="34"/>
      <c r="C22" s="35"/>
      <c r="D22" s="28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1"/>
      <c r="R22" s="21"/>
    </row>
    <row r="23" spans="1:18" s="14" customFormat="1" ht="11.25">
      <c r="A23" s="40"/>
      <c r="B23" s="34"/>
      <c r="C23" s="35"/>
      <c r="D23" s="28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1"/>
      <c r="R23" s="21"/>
    </row>
    <row r="24" spans="1:18" s="14" customFormat="1" ht="11.25">
      <c r="A24" s="40"/>
      <c r="B24" s="34"/>
      <c r="C24" s="35"/>
      <c r="D24" s="28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1"/>
      <c r="R24" s="21"/>
    </row>
    <row r="25" spans="1:18" s="14" customFormat="1" ht="11.25">
      <c r="A25" s="40"/>
      <c r="B25" s="34"/>
      <c r="C25" s="35"/>
      <c r="D25" s="28"/>
      <c r="E25" s="29"/>
      <c r="F25" s="30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1"/>
      <c r="R25" s="21"/>
    </row>
    <row r="26" spans="1:18" s="14" customFormat="1" ht="11.25">
      <c r="A26" s="40"/>
      <c r="B26" s="34"/>
      <c r="C26" s="35"/>
      <c r="D26" s="28"/>
      <c r="E26" s="29"/>
      <c r="F26" s="30"/>
      <c r="G26" s="39"/>
      <c r="H26" s="36"/>
      <c r="I26" s="29"/>
      <c r="J26" s="30"/>
      <c r="K26" s="29"/>
      <c r="L26" s="30"/>
      <c r="M26" s="29"/>
      <c r="N26" s="30"/>
      <c r="O26" s="29"/>
      <c r="P26" s="30"/>
      <c r="Q26" s="21"/>
      <c r="R26" s="21"/>
    </row>
    <row r="27" spans="1:18" s="14" customFormat="1" ht="11.25">
      <c r="A27" s="40"/>
      <c r="B27" s="34"/>
      <c r="C27" s="35"/>
      <c r="D27" s="28"/>
      <c r="E27" s="29"/>
      <c r="F27" s="3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1"/>
      <c r="R27" s="21"/>
    </row>
    <row r="28" spans="1:16" s="14" customFormat="1" ht="11.25">
      <c r="A28" s="42"/>
      <c r="B28" s="34"/>
      <c r="C28" s="35"/>
      <c r="D28" s="43"/>
      <c r="E28" s="29"/>
      <c r="F28" s="30"/>
      <c r="G28" s="39"/>
      <c r="H28" s="36"/>
      <c r="I28" s="29"/>
      <c r="J28" s="36"/>
      <c r="K28" s="29"/>
      <c r="L28" s="44"/>
      <c r="M28" s="29"/>
      <c r="N28" s="36"/>
      <c r="O28" s="29"/>
      <c r="P28" s="44"/>
    </row>
    <row r="29" spans="1:16" s="14" customFormat="1" ht="11.25">
      <c r="A29" s="45"/>
      <c r="B29" s="46"/>
      <c r="C29" s="47"/>
      <c r="D29" s="48"/>
      <c r="E29" s="49"/>
      <c r="F29" s="50"/>
      <c r="G29" s="51"/>
      <c r="H29" s="52"/>
      <c r="I29" s="49"/>
      <c r="J29" s="52"/>
      <c r="K29" s="49"/>
      <c r="L29" s="53"/>
      <c r="M29" s="49"/>
      <c r="N29" s="53"/>
      <c r="O29" s="49"/>
      <c r="P29" s="53"/>
    </row>
    <row r="30" spans="1:16" s="14" customFormat="1" ht="11.25">
      <c r="A30" s="54"/>
      <c r="B30" s="46"/>
      <c r="C30" s="47"/>
      <c r="D30" s="48"/>
      <c r="E30" s="49"/>
      <c r="F30" s="50"/>
      <c r="G30" s="51"/>
      <c r="H30" s="52"/>
      <c r="I30" s="49"/>
      <c r="J30" s="52"/>
      <c r="K30" s="49"/>
      <c r="L30" s="53"/>
      <c r="M30" s="49"/>
      <c r="N30" s="53"/>
      <c r="O30" s="49"/>
      <c r="P30" s="53"/>
    </row>
    <row r="31" spans="1:16" s="14" customFormat="1" ht="12" thickBot="1">
      <c r="A31" s="55"/>
      <c r="B31" s="56"/>
      <c r="C31" s="57"/>
      <c r="D31" s="58"/>
      <c r="E31" s="59"/>
      <c r="F31" s="50"/>
      <c r="G31" s="60"/>
      <c r="H31" s="61"/>
      <c r="I31" s="59"/>
      <c r="J31" s="61"/>
      <c r="K31" s="60"/>
      <c r="L31" s="62"/>
      <c r="M31" s="60"/>
      <c r="N31" s="62"/>
      <c r="O31" s="60"/>
      <c r="P31" s="62"/>
    </row>
    <row r="32" spans="1:16" s="14" customFormat="1" ht="11.25">
      <c r="A32" s="63"/>
      <c r="B32" s="64" t="s">
        <v>7</v>
      </c>
      <c r="C32" s="65">
        <f>SUM(C14:C31)</f>
        <v>232060.26</v>
      </c>
      <c r="D32" s="66">
        <f>SUM(D14:D31)</f>
        <v>1</v>
      </c>
      <c r="E32" s="67">
        <f>SUM(E14:E31)</f>
        <v>49340.976610752805</v>
      </c>
      <c r="F32" s="68">
        <f>E32/C33</f>
        <v>0.2126213967473483</v>
      </c>
      <c r="G32" s="67">
        <f>SUM(G14:G30)</f>
        <v>49340.976610752805</v>
      </c>
      <c r="H32" s="68">
        <f>G32/C33</f>
        <v>0.2126213967473483</v>
      </c>
      <c r="I32" s="67">
        <f>SUM(I14:I30)</f>
        <v>24181.6516107528</v>
      </c>
      <c r="J32" s="68">
        <f>I32/C33</f>
        <v>0.104204190802651</v>
      </c>
      <c r="K32" s="67">
        <f>SUM(K14:K30)</f>
        <v>32534.0548605621</v>
      </c>
      <c r="L32" s="68">
        <f>K32/C33</f>
        <v>0.14019658023550477</v>
      </c>
      <c r="M32" s="67">
        <f>SUM(M14:M30)</f>
        <v>13943.7898605621</v>
      </c>
      <c r="N32" s="68">
        <f>M32/C33</f>
        <v>0.0600869354389334</v>
      </c>
      <c r="O32" s="67">
        <f>SUM(O14:O30)</f>
        <v>62718.8098605621</v>
      </c>
      <c r="P32" s="68">
        <f>O32/C33</f>
        <v>0.27026949750276974</v>
      </c>
    </row>
    <row r="33" spans="1:16" s="14" customFormat="1" ht="12" thickBot="1">
      <c r="A33" s="69"/>
      <c r="B33" s="70" t="s">
        <v>8</v>
      </c>
      <c r="C33" s="71">
        <f>C32</f>
        <v>232060.26</v>
      </c>
      <c r="D33" s="72">
        <v>1</v>
      </c>
      <c r="E33" s="73">
        <f>E32</f>
        <v>49340.976610752805</v>
      </c>
      <c r="F33" s="74">
        <f>E33/C33</f>
        <v>0.2126213967473483</v>
      </c>
      <c r="G33" s="75">
        <f>G32+E33</f>
        <v>98681.95322150561</v>
      </c>
      <c r="H33" s="74">
        <f>G33/C33</f>
        <v>0.4252427934946966</v>
      </c>
      <c r="I33" s="73">
        <f>I32+G33</f>
        <v>122863.60483225841</v>
      </c>
      <c r="J33" s="74">
        <f>I33/C33</f>
        <v>0.5294469842973476</v>
      </c>
      <c r="K33" s="73">
        <f>K32+I33</f>
        <v>155397.6596928205</v>
      </c>
      <c r="L33" s="74">
        <f>K33/C33</f>
        <v>0.6696435645328523</v>
      </c>
      <c r="M33" s="73">
        <f>M32+K33</f>
        <v>169341.4495533826</v>
      </c>
      <c r="N33" s="74">
        <f>M33/C33</f>
        <v>0.7297304999717859</v>
      </c>
      <c r="O33" s="73">
        <f>M33+O32</f>
        <v>232060.2594139447</v>
      </c>
      <c r="P33" s="74">
        <f>O33/C33</f>
        <v>0.9999999974745555</v>
      </c>
    </row>
    <row r="34" spans="1:16" ht="12">
      <c r="A34" s="6"/>
      <c r="B34" s="6"/>
      <c r="C34" s="7"/>
      <c r="D34" s="6"/>
      <c r="E34" s="8"/>
      <c r="F34" s="8"/>
      <c r="G34" s="8"/>
      <c r="H34" s="8"/>
      <c r="I34" s="8"/>
      <c r="J34" s="6"/>
      <c r="K34" s="8"/>
      <c r="L34" s="6"/>
      <c r="M34" s="9"/>
      <c r="N34" s="9"/>
      <c r="O34" s="9"/>
      <c r="P34" s="9"/>
    </row>
    <row r="35" spans="1:16" ht="12">
      <c r="A35" s="6"/>
      <c r="B35" s="6"/>
      <c r="C35" s="7"/>
      <c r="D35" s="6"/>
      <c r="E35" s="8"/>
      <c r="F35" s="8"/>
      <c r="G35" s="8"/>
      <c r="H35" s="8"/>
      <c r="I35" s="8"/>
      <c r="J35" s="6"/>
      <c r="K35" s="8"/>
      <c r="L35" s="6"/>
      <c r="M35" s="9"/>
      <c r="N35" s="9"/>
      <c r="O35" s="9"/>
      <c r="P35" s="9"/>
    </row>
    <row r="36" spans="1:16" ht="12">
      <c r="A36" s="6"/>
      <c r="B36" s="6"/>
      <c r="C36" s="7"/>
      <c r="D36" s="6"/>
      <c r="E36" s="8"/>
      <c r="F36" s="8"/>
      <c r="G36" s="8"/>
      <c r="H36" s="8"/>
      <c r="I36" s="8"/>
      <c r="J36" s="6"/>
      <c r="K36" s="8"/>
      <c r="L36" s="6"/>
      <c r="M36" s="9"/>
      <c r="N36" s="9"/>
      <c r="O36" s="9"/>
      <c r="P36" s="9"/>
    </row>
    <row r="37" spans="1:16" ht="12">
      <c r="A37" s="6"/>
      <c r="B37" s="6"/>
      <c r="C37" s="7"/>
      <c r="D37" s="6"/>
      <c r="E37" s="76"/>
      <c r="F37" s="77"/>
      <c r="G37" s="77"/>
      <c r="H37" s="77"/>
      <c r="I37" s="77"/>
      <c r="J37" s="9"/>
      <c r="K37" s="77"/>
      <c r="L37" s="9"/>
      <c r="M37" s="9"/>
      <c r="N37" s="9"/>
      <c r="O37" s="9"/>
      <c r="P37" s="9"/>
    </row>
    <row r="38" spans="1:16" ht="12.75">
      <c r="A38" s="6"/>
      <c r="B38" s="6"/>
      <c r="C38" s="7"/>
      <c r="D38" s="6"/>
      <c r="E38" s="5"/>
      <c r="F38" s="10"/>
      <c r="G38" s="10"/>
      <c r="H38" s="78"/>
      <c r="I38" s="77"/>
      <c r="J38" s="9"/>
      <c r="K38" s="77"/>
      <c r="L38" s="5"/>
      <c r="M38" s="10"/>
      <c r="N38" s="10"/>
      <c r="O38" s="10"/>
      <c r="P38" s="9"/>
    </row>
    <row r="39" spans="1:16" ht="12.75">
      <c r="A39" s="6"/>
      <c r="B39" s="6"/>
      <c r="C39" s="7"/>
      <c r="D39" s="6"/>
      <c r="E39" s="5"/>
      <c r="F39" s="10"/>
      <c r="G39" s="10"/>
      <c r="H39" s="10"/>
      <c r="I39" s="77"/>
      <c r="J39" s="9"/>
      <c r="K39" s="77"/>
      <c r="L39" s="5"/>
      <c r="M39" s="10"/>
      <c r="N39" s="10"/>
      <c r="O39" s="10"/>
      <c r="P39" s="9"/>
    </row>
    <row r="40" spans="1:16" ht="12">
      <c r="A40" s="6"/>
      <c r="B40" s="6"/>
      <c r="C40" s="7"/>
      <c r="D40" s="6"/>
      <c r="E40" s="8"/>
      <c r="F40" s="8"/>
      <c r="G40" s="8"/>
      <c r="H40" s="8"/>
      <c r="I40" s="8"/>
      <c r="J40" s="6"/>
      <c r="K40" s="8"/>
      <c r="L40" s="6"/>
      <c r="M40" s="9"/>
      <c r="N40" s="9"/>
      <c r="O40" s="9"/>
      <c r="P40" s="9"/>
    </row>
    <row r="41" spans="1:16" ht="12">
      <c r="A41" s="6"/>
      <c r="B41" s="6"/>
      <c r="C41" s="7"/>
      <c r="D41" s="6"/>
      <c r="E41" s="8"/>
      <c r="F41" s="8"/>
      <c r="G41" s="8"/>
      <c r="H41" s="8"/>
      <c r="I41" s="8"/>
      <c r="J41" s="6"/>
      <c r="K41" s="8"/>
      <c r="L41" s="6"/>
      <c r="M41" s="9"/>
      <c r="N41" s="9"/>
      <c r="O41" s="9"/>
      <c r="P41" s="9"/>
    </row>
    <row r="42" ht="12">
      <c r="K42" s="22"/>
    </row>
  </sheetData>
  <sheetProtection/>
  <mergeCells count="15">
    <mergeCell ref="F12:F13"/>
    <mergeCell ref="H12:H13"/>
    <mergeCell ref="J12:J13"/>
    <mergeCell ref="L12:L13"/>
    <mergeCell ref="N12:N13"/>
    <mergeCell ref="P12:P13"/>
    <mergeCell ref="A12:A13"/>
    <mergeCell ref="B12:B13"/>
    <mergeCell ref="A2:P6"/>
    <mergeCell ref="A11:P11"/>
    <mergeCell ref="A7:P7"/>
    <mergeCell ref="A8:P8"/>
    <mergeCell ref="A9:P9"/>
    <mergeCell ref="A10:P10"/>
    <mergeCell ref="D12:D13"/>
  </mergeCells>
  <printOptions horizontalCentered="1"/>
  <pageMargins left="0" right="0" top="1.1023622047244095" bottom="0.4330708661417323" header="0.2362204724409449" footer="0.2755905511811024"/>
  <pageSetup horizontalDpi="300" verticalDpi="300" orientation="landscape" paperSize="9" scale="8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Ropero panesi</dc:creator>
  <cp:keywords/>
  <dc:description/>
  <cp:lastModifiedBy>neivaguarabu</cp:lastModifiedBy>
  <cp:lastPrinted>2017-08-30T14:27:06Z</cp:lastPrinted>
  <dcterms:created xsi:type="dcterms:W3CDTF">2001-01-29T17:41:10Z</dcterms:created>
  <dcterms:modified xsi:type="dcterms:W3CDTF">2017-10-06T18:44:39Z</dcterms:modified>
  <cp:category/>
  <cp:version/>
  <cp:contentType/>
  <cp:contentStatus/>
</cp:coreProperties>
</file>